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観光客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P12" i="1"/>
  <c r="O12" i="1"/>
  <c r="N12" i="1"/>
  <c r="M12" i="1"/>
  <c r="L12" i="1"/>
  <c r="K12" i="1"/>
  <c r="J12" i="1"/>
  <c r="I12" i="1"/>
  <c r="H12" i="1"/>
  <c r="G12" i="1"/>
  <c r="F12" i="1"/>
  <c r="P10" i="1"/>
  <c r="O10" i="1"/>
  <c r="N10" i="1"/>
  <c r="M10" i="1"/>
  <c r="L10" i="1"/>
  <c r="K10" i="1"/>
  <c r="J10" i="1"/>
  <c r="I10" i="1"/>
  <c r="H10" i="1"/>
  <c r="G10" i="1"/>
  <c r="F10" i="1"/>
  <c r="P9" i="1"/>
  <c r="O9" i="1"/>
  <c r="N9" i="1"/>
  <c r="M9" i="1"/>
  <c r="L9" i="1"/>
  <c r="K9" i="1"/>
  <c r="J9" i="1"/>
  <c r="I9" i="1"/>
  <c r="H9" i="1"/>
  <c r="G9" i="1"/>
  <c r="F9" i="1"/>
  <c r="P8" i="1"/>
  <c r="O8" i="1"/>
  <c r="N8" i="1"/>
  <c r="M8" i="1"/>
  <c r="L8" i="1"/>
  <c r="K8" i="1"/>
  <c r="J8" i="1"/>
  <c r="I8" i="1"/>
  <c r="H8" i="1"/>
  <c r="G8" i="1"/>
  <c r="F8" i="1"/>
  <c r="P7" i="1"/>
  <c r="O7" i="1"/>
  <c r="N7" i="1"/>
  <c r="M7" i="1"/>
  <c r="L7" i="1"/>
  <c r="K7" i="1"/>
  <c r="J7" i="1"/>
  <c r="I7" i="1"/>
  <c r="H7" i="1"/>
  <c r="G7" i="1"/>
  <c r="F7" i="1"/>
  <c r="P6" i="1"/>
  <c r="O6" i="1"/>
  <c r="N6" i="1"/>
  <c r="M6" i="1"/>
  <c r="L6" i="1"/>
  <c r="K6" i="1"/>
  <c r="J6" i="1"/>
  <c r="I6" i="1"/>
  <c r="H6" i="1"/>
  <c r="G6" i="1"/>
  <c r="F6" i="1"/>
  <c r="P5" i="1"/>
  <c r="O5" i="1"/>
  <c r="N5" i="1"/>
  <c r="M5" i="1"/>
  <c r="L5" i="1"/>
  <c r="K5" i="1"/>
  <c r="J5" i="1"/>
  <c r="I5" i="1"/>
  <c r="H5" i="1"/>
  <c r="G5" i="1"/>
  <c r="F5" i="1"/>
  <c r="P4" i="1"/>
  <c r="O4" i="1"/>
  <c r="N4" i="1"/>
  <c r="M4" i="1"/>
  <c r="L4" i="1"/>
  <c r="K4" i="1"/>
  <c r="J4" i="1"/>
  <c r="I4" i="1"/>
  <c r="H4" i="1"/>
  <c r="G4" i="1"/>
  <c r="F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N21" i="1"/>
  <c r="M21" i="1"/>
  <c r="L21" i="1"/>
  <c r="K21" i="1"/>
</calcChain>
</file>

<file path=xl/sharedStrings.xml><?xml version="1.0" encoding="utf-8"?>
<sst xmlns="http://schemas.openxmlformats.org/spreadsheetml/2006/main" count="65" uniqueCount="35">
  <si>
    <t>観光客数</t>
    <rPh sb="0" eb="3">
      <t>カンコウキャク</t>
    </rPh>
    <rPh sb="3" eb="4">
      <t>カズ</t>
    </rPh>
    <phoneticPr fontId="3"/>
  </si>
  <si>
    <t>平成16年度</t>
    <rPh sb="0" eb="2">
      <t>ヘイセイ</t>
    </rPh>
    <rPh sb="4" eb="6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</si>
  <si>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</si>
  <si>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</si>
  <si>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</si>
  <si>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</si>
  <si>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</si>
  <si>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</si>
  <si>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</si>
  <si>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</si>
  <si>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</si>
  <si>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</si>
  <si>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</si>
  <si>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</si>
  <si>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</si>
  <si>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開成町</t>
    <rPh sb="0" eb="3">
      <t>カイセイマチ</t>
    </rPh>
    <phoneticPr fontId="3"/>
  </si>
  <si>
    <t>（単位：千人）</t>
    <rPh sb="1" eb="3">
      <t>タンイ</t>
    </rPh>
    <rPh sb="4" eb="6">
      <t>センニン</t>
    </rPh>
    <phoneticPr fontId="3"/>
  </si>
  <si>
    <t>中井町</t>
    <rPh sb="0" eb="2">
      <t>ナカイ</t>
    </rPh>
    <rPh sb="2" eb="3">
      <t>マチ</t>
    </rPh>
    <phoneticPr fontId="3"/>
  </si>
  <si>
    <t>大井町</t>
    <rPh sb="0" eb="3">
      <t>オオイマチ</t>
    </rPh>
    <phoneticPr fontId="3"/>
  </si>
  <si>
    <t>松田町</t>
    <rPh sb="0" eb="2">
      <t>マツダ</t>
    </rPh>
    <rPh sb="2" eb="3">
      <t>マチ</t>
    </rPh>
    <phoneticPr fontId="3"/>
  </si>
  <si>
    <t>（単位：万人）</t>
    <rPh sb="1" eb="3">
      <t>タンイ</t>
    </rPh>
    <rPh sb="4" eb="5">
      <t>マン</t>
    </rPh>
    <rPh sb="5" eb="6">
      <t>ニン</t>
    </rPh>
    <phoneticPr fontId="3"/>
  </si>
  <si>
    <t>山北町</t>
    <rPh sb="0" eb="3">
      <t>ヤマキタマチ</t>
    </rPh>
    <phoneticPr fontId="3"/>
  </si>
  <si>
    <t>南足柄市</t>
    <rPh sb="0" eb="4">
      <t>ミナミアシガラシ</t>
    </rPh>
    <phoneticPr fontId="3"/>
  </si>
  <si>
    <t>小田原市</t>
    <rPh sb="0" eb="4">
      <t>オダワラシ</t>
    </rPh>
    <phoneticPr fontId="3"/>
  </si>
  <si>
    <t>（単位：１０万人）</t>
    <rPh sb="1" eb="3">
      <t>タンイ</t>
    </rPh>
    <rPh sb="6" eb="8">
      <t>マンニン</t>
    </rPh>
    <phoneticPr fontId="3"/>
  </si>
  <si>
    <t>箱根町</t>
    <rPh sb="0" eb="3">
      <t>ハコネマチ</t>
    </rPh>
    <phoneticPr fontId="3"/>
  </si>
  <si>
    <t>神奈川県</t>
    <rPh sb="0" eb="4">
      <t>カナガワケン</t>
    </rPh>
    <phoneticPr fontId="3"/>
  </si>
  <si>
    <t>（単位：百万人）</t>
    <rPh sb="1" eb="3">
      <t>タンイ</t>
    </rPh>
    <rPh sb="4" eb="6">
      <t>ヒャクマン</t>
    </rPh>
    <rPh sb="6" eb="7">
      <t>ニン</t>
    </rPh>
    <phoneticPr fontId="3"/>
  </si>
  <si>
    <t>訪日外国人</t>
    <rPh sb="0" eb="2">
      <t>ホウニチ</t>
    </rPh>
    <rPh sb="2" eb="4">
      <t>ガイコク</t>
    </rPh>
    <rPh sb="4" eb="5">
      <t>ジン</t>
    </rPh>
    <phoneticPr fontId="3"/>
  </si>
  <si>
    <t>平成23年3月</t>
    <rPh sb="0" eb="2">
      <t>ヘイセイ</t>
    </rPh>
    <rPh sb="4" eb="5">
      <t>ネン</t>
    </rPh>
    <rPh sb="6" eb="7">
      <t>ガツ</t>
    </rPh>
    <phoneticPr fontId="3"/>
  </si>
  <si>
    <t>平成2７年４月～</t>
    <rPh sb="0" eb="2">
      <t>ヘイセイ</t>
    </rPh>
    <rPh sb="4" eb="5">
      <t>ネン</t>
    </rPh>
    <rPh sb="6" eb="7">
      <t>ガツ</t>
    </rPh>
    <phoneticPr fontId="3"/>
  </si>
  <si>
    <t>東日本大震災</t>
    <rPh sb="0" eb="1">
      <t>ヒガシ</t>
    </rPh>
    <rPh sb="1" eb="3">
      <t>ニホン</t>
    </rPh>
    <rPh sb="3" eb="6">
      <t>ダイシンサイ</t>
    </rPh>
    <phoneticPr fontId="3"/>
  </si>
  <si>
    <t>箱根噴火警戒レベル引き上げ</t>
    <rPh sb="0" eb="2">
      <t>ハコネ</t>
    </rPh>
    <rPh sb="2" eb="4">
      <t>フンカ</t>
    </rPh>
    <rPh sb="4" eb="6">
      <t>ケイカイ</t>
    </rPh>
    <rPh sb="9" eb="10">
      <t>ヒ</t>
    </rPh>
    <rPh sb="11" eb="12">
      <t>ア</t>
    </rPh>
    <phoneticPr fontId="3"/>
  </si>
  <si>
    <t>最多</t>
    <rPh sb="0" eb="2">
      <t>サイタ</t>
    </rPh>
    <phoneticPr fontId="3"/>
  </si>
  <si>
    <t>（出典：県勢要覧、単位：千人）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</si>
</sst>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0_);[Red]\(#,##0.0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9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/>
    <xf numFmtId="0" fontId="10" fillId="0" borderId="0"/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2" borderId="0" xfId="2" applyFont="1" applyFill="1" applyAlignment="1">
      <alignment horizontal="center" vertical="center"/>
    </xf>
    <xf numFmtId="0" fontId="6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5" fillId="0" borderId="0" xfId="2" applyFont="1" applyAlignment="1">
      <alignment horizontal="left" vertical="center"/>
    </xf>
    <xf numFmtId="0" fontId="9" fillId="0" borderId="0" xfId="2" applyFont="1" applyAlignment="1">
      <alignment horizontal="right" vertical="top"/>
    </xf>
    <xf numFmtId="0" fontId="9" fillId="0" borderId="0" xfId="2" applyFont="1" applyBorder="1" applyAlignment="1">
      <alignment horizontal="right" vertical="top"/>
    </xf>
    <xf numFmtId="0" fontId="7" fillId="0" borderId="0" xfId="2" applyFont="1" applyAlignment="1">
      <alignment horizontal="right" vertical="top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1" fontId="14" fillId="0" borderId="0" xfId="2" applyNumberFormat="1" applyFont="1" applyAlignment="1">
      <alignment horizontal="right" vertical="center"/>
    </xf>
    <xf numFmtId="1" fontId="14" fillId="2" borderId="0" xfId="2" applyNumberFormat="1" applyFont="1" applyFill="1" applyAlignment="1">
      <alignment horizontal="right" vertical="center"/>
    </xf>
    <xf numFmtId="1" fontId="14" fillId="0" borderId="0" xfId="2" applyNumberFormat="1" applyFont="1" applyFill="1" applyAlignment="1">
      <alignment horizontal="right" vertical="center"/>
    </xf>
    <xf numFmtId="1" fontId="14" fillId="0" borderId="0" xfId="1" applyNumberFormat="1" applyFont="1" applyAlignment="1">
      <alignment horizontal="right" vertical="center"/>
    </xf>
    <xf numFmtId="1" fontId="14" fillId="0" borderId="0" xfId="1" applyNumberFormat="1" applyFont="1" applyAlignment="1">
      <alignment horizontal="right" vertical="top"/>
    </xf>
    <xf numFmtId="1" fontId="14" fillId="0" borderId="0" xfId="1" applyNumberFormat="1" applyFont="1" applyFill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0" fontId="7" fillId="0" borderId="1" xfId="2" applyFont="1" applyBorder="1">
      <alignment vertical="center"/>
    </xf>
    <xf numFmtId="1" fontId="6" fillId="0" borderId="1" xfId="2" applyNumberFormat="1" applyFont="1" applyBorder="1">
      <alignment vertical="center"/>
    </xf>
    <xf numFmtId="0" fontId="6" fillId="0" borderId="1" xfId="2" applyFont="1" applyBorder="1">
      <alignment vertical="center"/>
    </xf>
    <xf numFmtId="38" fontId="6" fillId="0" borderId="1" xfId="1" applyFont="1" applyBorder="1">
      <alignment vertical="center"/>
    </xf>
    <xf numFmtId="0" fontId="7" fillId="0" borderId="2" xfId="2" applyFont="1" applyBorder="1">
      <alignment vertical="center"/>
    </xf>
    <xf numFmtId="0" fontId="8" fillId="0" borderId="1" xfId="2" applyFont="1" applyBorder="1" applyAlignment="1">
      <alignment horizontal="center" vertical="center"/>
    </xf>
  </cellXfs>
  <cellStyles count="10">
    <cellStyle name="パーセント 2" xfId="5"/>
    <cellStyle name="桁区切り" xfId="1" builtinId="6"/>
    <cellStyle name="桁区切り 2" xfId="3"/>
    <cellStyle name="桁区切り 3" xfId="6"/>
    <cellStyle name="標準" xfId="0" builtinId="0"/>
    <cellStyle name="標準 2" xfId="7"/>
    <cellStyle name="標準 2 2" xfId="8"/>
    <cellStyle name="標準 3" xfId="2"/>
    <cellStyle name="標準 3 2" xfId="4"/>
    <cellStyle name="標準 4" xfId="9"/>
  </cellStyles>
  <dxfs count="0"/>
  <tableStyles count="0" defaultTableStyle="TableStyleMedium2" defaultPivotStyle="PivotStyleLight16"/>
  <colors>
    <mruColors>
      <color rgb="FF0000FF"/>
      <color rgb="FF008E4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1448498712952E-2"/>
          <c:y val="9.6403963018136252E-2"/>
          <c:w val="0.63077398130663531"/>
          <c:h val="0.73694946915419357"/>
        </c:manualLayout>
      </c:layout>
      <c:lineChart>
        <c:grouping val="standard"/>
        <c:varyColors val="0"/>
        <c:ser>
          <c:idx val="0"/>
          <c:order val="0"/>
          <c:tx>
            <c:strRef>
              <c:f>観光客!$B$15</c:f>
              <c:strCache>
                <c:ptCount val="1"/>
                <c:pt idx="0">
                  <c:v>開成町</c:v>
                </c:pt>
              </c:strCache>
            </c:strRef>
          </c:tx>
          <c:spPr>
            <a:ln w="63500">
              <a:solidFill>
                <a:srgbClr val="0000FF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観光客!$C$15:$P$15</c:f>
              <c:numCache>
                <c:formatCode>0</c:formatCode>
                <c:ptCount val="14"/>
                <c:pt idx="0">
                  <c:v>217</c:v>
                </c:pt>
                <c:pt idx="1">
                  <c:v>256</c:v>
                </c:pt>
                <c:pt idx="2">
                  <c:v>221</c:v>
                </c:pt>
                <c:pt idx="3">
                  <c:v>299</c:v>
                </c:pt>
                <c:pt idx="4">
                  <c:v>313</c:v>
                </c:pt>
                <c:pt idx="5">
                  <c:v>296</c:v>
                </c:pt>
                <c:pt idx="6">
                  <c:v>272</c:v>
                </c:pt>
                <c:pt idx="7">
                  <c:v>210</c:v>
                </c:pt>
                <c:pt idx="8">
                  <c:v>281</c:v>
                </c:pt>
                <c:pt idx="9">
                  <c:v>266</c:v>
                </c:pt>
                <c:pt idx="10">
                  <c:v>240</c:v>
                </c:pt>
                <c:pt idx="11">
                  <c:v>278</c:v>
                </c:pt>
                <c:pt idx="12">
                  <c:v>263</c:v>
                </c:pt>
                <c:pt idx="13">
                  <c:v>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観光客!$B$17</c:f>
              <c:strCache>
                <c:ptCount val="1"/>
                <c:pt idx="0">
                  <c:v>大井町</c:v>
                </c:pt>
              </c:strCache>
            </c:strRef>
          </c:tx>
          <c:spPr>
            <a:ln w="44450">
              <a:solidFill>
                <a:srgbClr val="008E40"/>
              </a:solidFill>
            </a:ln>
          </c:spPr>
          <c:marker>
            <c:symbol val="circle"/>
            <c:size val="7"/>
            <c:spPr>
              <a:solidFill>
                <a:srgbClr val="008E40"/>
              </a:solidFill>
              <a:ln>
                <a:solidFill>
                  <a:srgbClr val="008E40"/>
                </a:solidFill>
              </a:ln>
            </c:spPr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観光客!$C$17:$P$17</c:f>
              <c:numCache>
                <c:formatCode>0</c:formatCode>
                <c:ptCount val="14"/>
                <c:pt idx="3">
                  <c:v>151</c:v>
                </c:pt>
                <c:pt idx="4">
                  <c:v>147</c:v>
                </c:pt>
                <c:pt idx="5">
                  <c:v>109</c:v>
                </c:pt>
                <c:pt idx="6">
                  <c:v>119</c:v>
                </c:pt>
                <c:pt idx="7">
                  <c:v>96</c:v>
                </c:pt>
                <c:pt idx="8">
                  <c:v>91</c:v>
                </c:pt>
                <c:pt idx="9">
                  <c:v>70</c:v>
                </c:pt>
                <c:pt idx="10">
                  <c:v>217</c:v>
                </c:pt>
                <c:pt idx="11">
                  <c:v>240</c:v>
                </c:pt>
                <c:pt idx="12">
                  <c:v>237</c:v>
                </c:pt>
                <c:pt idx="13">
                  <c:v>221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観光客!$B$22</c:f>
              <c:strCache>
                <c:ptCount val="1"/>
                <c:pt idx="0">
                  <c:v>箱根町</c:v>
                </c:pt>
              </c:strCache>
            </c:strRef>
          </c:tx>
          <c:spPr>
            <a:ln w="50800"/>
          </c:spPr>
          <c:marker>
            <c:symbol val="circle"/>
            <c:size val="7"/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観光客!$C$22:$P$22</c:f>
              <c:numCache>
                <c:formatCode>0</c:formatCode>
                <c:ptCount val="14"/>
                <c:pt idx="3">
                  <c:v>202.62</c:v>
                </c:pt>
                <c:pt idx="4">
                  <c:v>206.77</c:v>
                </c:pt>
                <c:pt idx="5">
                  <c:v>196.49</c:v>
                </c:pt>
                <c:pt idx="6">
                  <c:v>200.36</c:v>
                </c:pt>
                <c:pt idx="7">
                  <c:v>176.71</c:v>
                </c:pt>
                <c:pt idx="8">
                  <c:v>194.38</c:v>
                </c:pt>
                <c:pt idx="9">
                  <c:v>208.57</c:v>
                </c:pt>
                <c:pt idx="10">
                  <c:v>211.9</c:v>
                </c:pt>
                <c:pt idx="11">
                  <c:v>173.76</c:v>
                </c:pt>
                <c:pt idx="12">
                  <c:v>195.65</c:v>
                </c:pt>
                <c:pt idx="13">
                  <c:v>215.2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観光客!$B$23</c:f>
              <c:strCache>
                <c:ptCount val="1"/>
                <c:pt idx="0">
                  <c:v>神奈川県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観光客!$C$23:$P$23</c:f>
              <c:numCache>
                <c:formatCode>0</c:formatCode>
                <c:ptCount val="14"/>
                <c:pt idx="0">
                  <c:v>159.23699999999999</c:v>
                </c:pt>
                <c:pt idx="1">
                  <c:v>161.15799999999999</c:v>
                </c:pt>
                <c:pt idx="2">
                  <c:v>165.08600000000001</c:v>
                </c:pt>
                <c:pt idx="3">
                  <c:v>169.994</c:v>
                </c:pt>
                <c:pt idx="4">
                  <c:v>171.18600000000001</c:v>
                </c:pt>
                <c:pt idx="5">
                  <c:v>183.566</c:v>
                </c:pt>
                <c:pt idx="6">
                  <c:v>174.18600000000001</c:v>
                </c:pt>
                <c:pt idx="7">
                  <c:v>151.96700000000001</c:v>
                </c:pt>
                <c:pt idx="8">
                  <c:v>173.48400000000001</c:v>
                </c:pt>
                <c:pt idx="9">
                  <c:v>184.59399999999999</c:v>
                </c:pt>
                <c:pt idx="10">
                  <c:v>184.10499999999999</c:v>
                </c:pt>
                <c:pt idx="11">
                  <c:v>192.97300000000001</c:v>
                </c:pt>
                <c:pt idx="12">
                  <c:v>190.27099999999999</c:v>
                </c:pt>
                <c:pt idx="13">
                  <c:v>200.69399999999999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観光客!$B$24</c:f>
              <c:strCache>
                <c:ptCount val="1"/>
                <c:pt idx="0">
                  <c:v>訪日外国人</c:v>
                </c:pt>
              </c:strCache>
            </c:strRef>
          </c:tx>
          <c:spPr>
            <a:ln w="63500">
              <a:solidFill>
                <a:srgbClr val="00CC00"/>
              </a:solidFill>
            </a:ln>
          </c:spPr>
          <c:marker>
            <c:symbol val="circle"/>
            <c:size val="10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観光客!$C$24:$P$24</c:f>
              <c:numCache>
                <c:formatCode>0</c:formatCode>
                <c:ptCount val="14"/>
                <c:pt idx="0">
                  <c:v>61.4</c:v>
                </c:pt>
                <c:pt idx="1">
                  <c:v>67.3</c:v>
                </c:pt>
                <c:pt idx="2">
                  <c:v>73.3</c:v>
                </c:pt>
                <c:pt idx="3">
                  <c:v>83.5</c:v>
                </c:pt>
                <c:pt idx="4">
                  <c:v>83.5</c:v>
                </c:pt>
                <c:pt idx="5">
                  <c:v>67.900000000000006</c:v>
                </c:pt>
                <c:pt idx="6">
                  <c:v>86.1</c:v>
                </c:pt>
                <c:pt idx="7">
                  <c:v>62.2</c:v>
                </c:pt>
                <c:pt idx="8">
                  <c:v>83.6</c:v>
                </c:pt>
                <c:pt idx="9">
                  <c:v>103.6</c:v>
                </c:pt>
                <c:pt idx="10">
                  <c:v>134.1</c:v>
                </c:pt>
                <c:pt idx="11">
                  <c:v>197.4</c:v>
                </c:pt>
                <c:pt idx="12">
                  <c:v>240.4</c:v>
                </c:pt>
                <c:pt idx="13">
                  <c:v>286.89999999999998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79616"/>
        <c:axId val="258481152"/>
      </c:lineChart>
      <c:lineChart>
        <c:grouping val="standard"/>
        <c:varyColors val="0"/>
        <c:ser>
          <c:idx val="1"/>
          <c:order val="1"/>
          <c:tx>
            <c:strRef>
              <c:f>観光客!$B$16</c:f>
              <c:strCache>
                <c:ptCount val="1"/>
                <c:pt idx="0">
                  <c:v>中井町</c:v>
                </c:pt>
              </c:strCache>
            </c:strRef>
          </c:tx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観光客!$C$16:$P$16</c:f>
              <c:numCache>
                <c:formatCode>0</c:formatCode>
                <c:ptCount val="14"/>
                <c:pt idx="3">
                  <c:v>175</c:v>
                </c:pt>
                <c:pt idx="4">
                  <c:v>188</c:v>
                </c:pt>
                <c:pt idx="5">
                  <c:v>181</c:v>
                </c:pt>
                <c:pt idx="6">
                  <c:v>167</c:v>
                </c:pt>
                <c:pt idx="7">
                  <c:v>173</c:v>
                </c:pt>
                <c:pt idx="8">
                  <c:v>179</c:v>
                </c:pt>
                <c:pt idx="9">
                  <c:v>154</c:v>
                </c:pt>
                <c:pt idx="10">
                  <c:v>174</c:v>
                </c:pt>
                <c:pt idx="11">
                  <c:v>167</c:v>
                </c:pt>
                <c:pt idx="12">
                  <c:v>174</c:v>
                </c:pt>
                <c:pt idx="13">
                  <c:v>148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観光客!$B$18</c:f>
              <c:strCache>
                <c:ptCount val="1"/>
                <c:pt idx="0">
                  <c:v>松田町</c:v>
                </c:pt>
              </c:strCache>
            </c:strRef>
          </c:tx>
          <c:spPr>
            <a:ln w="4445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観光客!$C$18:$P$18</c:f>
              <c:numCache>
                <c:formatCode>0</c:formatCode>
                <c:ptCount val="14"/>
                <c:pt idx="3">
                  <c:v>89.7</c:v>
                </c:pt>
                <c:pt idx="4">
                  <c:v>81.5</c:v>
                </c:pt>
                <c:pt idx="5">
                  <c:v>78.3</c:v>
                </c:pt>
                <c:pt idx="6">
                  <c:v>66.599999999999994</c:v>
                </c:pt>
                <c:pt idx="7">
                  <c:v>63.7</c:v>
                </c:pt>
                <c:pt idx="8">
                  <c:v>59</c:v>
                </c:pt>
                <c:pt idx="9">
                  <c:v>56.6</c:v>
                </c:pt>
                <c:pt idx="10">
                  <c:v>55.6</c:v>
                </c:pt>
                <c:pt idx="11">
                  <c:v>60.2</c:v>
                </c:pt>
                <c:pt idx="12">
                  <c:v>67.400000000000006</c:v>
                </c:pt>
                <c:pt idx="13">
                  <c:v>72.8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観光客!$B$19</c:f>
              <c:strCache>
                <c:ptCount val="1"/>
                <c:pt idx="0">
                  <c:v>山北町</c:v>
                </c:pt>
              </c:strCache>
            </c:strRef>
          </c:tx>
          <c:spPr>
            <a:ln w="44450"/>
          </c:spPr>
          <c:marker>
            <c:symbol val="circle"/>
            <c:size val="7"/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観光客!$C$19:$P$19</c:f>
              <c:numCache>
                <c:formatCode>0</c:formatCode>
                <c:ptCount val="14"/>
                <c:pt idx="3">
                  <c:v>143.9</c:v>
                </c:pt>
                <c:pt idx="4">
                  <c:v>146.5</c:v>
                </c:pt>
                <c:pt idx="5">
                  <c:v>143.80000000000001</c:v>
                </c:pt>
                <c:pt idx="6">
                  <c:v>138.69999999999999</c:v>
                </c:pt>
                <c:pt idx="7">
                  <c:v>107.6</c:v>
                </c:pt>
                <c:pt idx="8">
                  <c:v>117.6</c:v>
                </c:pt>
                <c:pt idx="9">
                  <c:v>162.1</c:v>
                </c:pt>
                <c:pt idx="10">
                  <c:v>159.9</c:v>
                </c:pt>
                <c:pt idx="11">
                  <c:v>169.9</c:v>
                </c:pt>
                <c:pt idx="12">
                  <c:v>160</c:v>
                </c:pt>
                <c:pt idx="13">
                  <c:v>164.1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観光客!$B$20</c:f>
              <c:strCache>
                <c:ptCount val="1"/>
                <c:pt idx="0">
                  <c:v>南足柄市</c:v>
                </c:pt>
              </c:strCache>
            </c:strRef>
          </c:tx>
          <c:spPr>
            <a:ln w="44450"/>
          </c:spP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観光客!$C$20:$P$20</c:f>
              <c:numCache>
                <c:formatCode>0</c:formatCode>
                <c:ptCount val="14"/>
                <c:pt idx="3">
                  <c:v>108.6</c:v>
                </c:pt>
                <c:pt idx="4">
                  <c:v>103.7</c:v>
                </c:pt>
                <c:pt idx="5">
                  <c:v>94.4</c:v>
                </c:pt>
                <c:pt idx="6">
                  <c:v>96.9</c:v>
                </c:pt>
                <c:pt idx="7">
                  <c:v>52.5</c:v>
                </c:pt>
                <c:pt idx="8">
                  <c:v>62.9</c:v>
                </c:pt>
                <c:pt idx="9">
                  <c:v>93.4</c:v>
                </c:pt>
                <c:pt idx="10">
                  <c:v>94.1</c:v>
                </c:pt>
                <c:pt idx="11">
                  <c:v>75.7</c:v>
                </c:pt>
                <c:pt idx="12">
                  <c:v>87</c:v>
                </c:pt>
                <c:pt idx="13">
                  <c:v>89.7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観光客!$B$21</c:f>
              <c:strCache>
                <c:ptCount val="1"/>
                <c:pt idx="0">
                  <c:v>小田原市</c:v>
                </c:pt>
              </c:strCache>
            </c:strRef>
          </c:tx>
          <c:spPr>
            <a:ln w="50800">
              <a:solidFill>
                <a:srgbClr val="FF00FF"/>
              </a:solidFill>
            </a:ln>
          </c:spPr>
          <c:marker>
            <c:symbol val="circle"/>
            <c:size val="10"/>
            <c:spPr>
              <a:solidFill>
                <a:srgbClr val="FF00FF"/>
              </a:solidFill>
              <a:ln w="9525">
                <a:solidFill>
                  <a:srgbClr val="FF00FF"/>
                </a:solidFill>
              </a:ln>
            </c:spPr>
          </c:marker>
          <c:cat>
            <c:strRef>
              <c:f>観光客!$C$14:$P$14</c:f>
              <c:strCache>
                <c:ptCount val="14"/>
                <c:pt idx="0">
                  <c:v>平成16年度</c:v>
                </c:pt>
                <c:pt idx="1">
                  <c:v>17年度</c:v>
                </c:pt>
                <c:pt idx="2">
                  <c:v>18年度</c:v>
                </c:pt>
                <c:pt idx="3">
                  <c:v>19年度</c:v>
                </c:pt>
                <c:pt idx="4">
                  <c:v>20年度</c:v>
                </c:pt>
                <c:pt idx="5">
                  <c:v>21年度</c:v>
                </c:pt>
                <c:pt idx="6">
                  <c:v>22年度</c:v>
                </c:pt>
                <c:pt idx="7">
                  <c:v>23年度</c:v>
                </c:pt>
                <c:pt idx="8">
                  <c:v>24年度</c:v>
                </c:pt>
                <c:pt idx="9">
                  <c:v>25年度</c:v>
                </c:pt>
                <c:pt idx="10">
                  <c:v>26年度</c:v>
                </c:pt>
                <c:pt idx="11">
                  <c:v>27年度</c:v>
                </c:pt>
                <c:pt idx="12">
                  <c:v>28年度</c:v>
                </c:pt>
                <c:pt idx="13">
                  <c:v>29年度</c:v>
                </c:pt>
              </c:strCache>
            </c:strRef>
          </c:cat>
          <c:val>
            <c:numRef>
              <c:f>観光客!$C$21:$P$21</c:f>
              <c:numCache>
                <c:formatCode>0</c:formatCode>
                <c:ptCount val="14"/>
                <c:pt idx="3">
                  <c:v>51.83</c:v>
                </c:pt>
                <c:pt idx="4">
                  <c:v>51.91</c:v>
                </c:pt>
                <c:pt idx="5">
                  <c:v>52.05</c:v>
                </c:pt>
                <c:pt idx="6">
                  <c:v>50.4</c:v>
                </c:pt>
                <c:pt idx="7">
                  <c:v>42.46</c:v>
                </c:pt>
                <c:pt idx="8">
                  <c:v>43.7</c:v>
                </c:pt>
                <c:pt idx="9">
                  <c:v>46.5</c:v>
                </c:pt>
                <c:pt idx="10">
                  <c:v>45.14</c:v>
                </c:pt>
                <c:pt idx="11">
                  <c:v>45.38</c:v>
                </c:pt>
                <c:pt idx="12">
                  <c:v>59.43</c:v>
                </c:pt>
                <c:pt idx="13">
                  <c:v>61.15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88576"/>
        <c:axId val="258487040"/>
      </c:lineChart>
      <c:catAx>
        <c:axId val="25847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ja-JP"/>
          </a:p>
        </c:txPr>
        <c:crossAx val="258481152"/>
        <c:crosses val="autoZero"/>
        <c:auto val="1"/>
        <c:lblAlgn val="ctr"/>
        <c:lblOffset val="100"/>
        <c:noMultiLvlLbl val="0"/>
      </c:catAx>
      <c:valAx>
        <c:axId val="258481152"/>
        <c:scaling>
          <c:orientation val="minMax"/>
          <c:max val="350"/>
          <c:min val="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 baseline="0"/>
            </a:pPr>
            <a:endParaRPr lang="ja-JP"/>
          </a:p>
        </c:txPr>
        <c:crossAx val="258479616"/>
        <c:crosses val="autoZero"/>
        <c:crossBetween val="midCat"/>
      </c:valAx>
      <c:valAx>
        <c:axId val="258487040"/>
        <c:scaling>
          <c:orientation val="minMax"/>
          <c:min val="40"/>
        </c:scaling>
        <c:delete val="0"/>
        <c:axPos val="r"/>
        <c:minorGridlines>
          <c:spPr>
            <a:ln>
              <a:noFill/>
            </a:ln>
          </c:spPr>
        </c:min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258488576"/>
        <c:crosses val="max"/>
        <c:crossBetween val="between"/>
      </c:valAx>
      <c:catAx>
        <c:axId val="25848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58487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333546620020155"/>
          <c:y val="9.8336895603894817E-2"/>
          <c:w val="0.22572619460436608"/>
          <c:h val="0.39125695881335959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12</xdr:row>
      <xdr:rowOff>107156</xdr:rowOff>
    </xdr:from>
    <xdr:to>
      <xdr:col>18</xdr:col>
      <xdr:colOff>1</xdr:colOff>
      <xdr:row>33</xdr:row>
      <xdr:rowOff>159543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0.18417</cdr:x>
      <cdr:y>0.02027</cdr:y>
    </cdr:from>
    <cdr:to>
      <cdr:x>0.67884</cdr:x>
      <cdr:y>0.09234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52526" y="85725"/>
          <a:ext cx="30956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入込観光客数と訪日外国人数</a:t>
          </a:r>
        </a:p>
      </cdr:txBody>
    </cdr:sp>
  </cdr:relSizeAnchor>
  <cdr:relSizeAnchor xmlns:cdr="http://schemas.openxmlformats.org/drawingml/2006/chartDrawing">
    <cdr:from>
      <cdr:x>0.74362</cdr:x>
      <cdr:y>0.49601</cdr:y>
    </cdr:from>
    <cdr:to>
      <cdr:x>0.99813</cdr:x>
      <cdr:y>0.97941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977189" y="2122479"/>
          <a:ext cx="2730283" cy="206852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n-ea"/>
              <a:ea typeface="+mn-ea"/>
            </a:rPr>
            <a:t>＜左軸</a:t>
          </a:r>
          <a:r>
            <a:rPr lang="en-US" altLang="ja-JP" sz="1100">
              <a:latin typeface="+mn-ea"/>
              <a:ea typeface="+mn-ea"/>
            </a:rPr>
            <a:t>/</a:t>
          </a:r>
          <a:r>
            <a:rPr lang="ja-JP" altLang="en-US" sz="1100">
              <a:latin typeface="+mn-ea"/>
              <a:ea typeface="+mn-ea"/>
            </a:rPr>
            <a:t>右軸、単位＞</a:t>
          </a:r>
          <a:endParaRPr lang="en-US" altLang="ja-JP" sz="1100">
            <a:latin typeface="+mn-ea"/>
            <a:ea typeface="+mn-ea"/>
          </a:endParaRPr>
        </a:p>
        <a:p xmlns:a="http://schemas.openxmlformats.org/drawingml/2006/main">
          <a:pPr>
            <a:lnSpc>
              <a:spcPts val="500"/>
            </a:lnSpc>
          </a:pPr>
          <a:endParaRPr lang="en-US" altLang="ja-JP" sz="1100">
            <a:latin typeface="+mn-ea"/>
            <a:ea typeface="+mn-ea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latin typeface="+mn-ea"/>
              <a:ea typeface="+mn-ea"/>
            </a:rPr>
            <a:t>神奈川県 ～ 左軸、</a:t>
          </a:r>
          <a:r>
            <a:rPr lang="ja-JP" altLang="en-US" sz="1100" b="1">
              <a:latin typeface="+mn-ea"/>
              <a:ea typeface="+mn-ea"/>
            </a:rPr>
            <a:t>百万人</a:t>
          </a:r>
          <a:r>
            <a:rPr lang="en-US" altLang="ja-JP" sz="1100">
              <a:latin typeface="+mn-ea"/>
              <a:ea typeface="+mn-ea"/>
            </a:rPr>
            <a:t/>
          </a:r>
          <a:br>
            <a:rPr lang="en-US" altLang="ja-JP" sz="1100">
              <a:latin typeface="+mn-ea"/>
              <a:ea typeface="+mn-ea"/>
            </a:rPr>
          </a:br>
          <a:r>
            <a:rPr lang="ja-JP" altLang="en-US" sz="1100">
              <a:solidFill>
                <a:schemeClr val="tx1"/>
              </a:solidFill>
              <a:latin typeface="+mn-ea"/>
              <a:ea typeface="+mn-ea"/>
            </a:rPr>
            <a:t>小田原市 ～ 右軸、</a:t>
          </a:r>
          <a:r>
            <a:rPr lang="ja-JP" altLang="en-US" sz="1100" b="1">
              <a:solidFill>
                <a:schemeClr val="tx1"/>
              </a:solidFill>
              <a:latin typeface="+mn-ea"/>
              <a:ea typeface="+mn-ea"/>
            </a:rPr>
            <a:t>１０万人</a:t>
          </a:r>
          <a:endParaRPr lang="en-US" altLang="ja-JP" sz="1100" b="1">
            <a:solidFill>
              <a:schemeClr val="tx1"/>
            </a:solidFill>
            <a:latin typeface="+mn-ea"/>
            <a:ea typeface="+mn-ea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箱根町、訪日外国人 ～ 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左軸、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１０万人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</a:rPr>
            <a:t/>
          </a:r>
          <a:br>
            <a:rPr lang="en-US" altLang="ja-JP" sz="1100">
              <a:solidFill>
                <a:schemeClr val="tx1"/>
              </a:solidFill>
              <a:latin typeface="+mn-ea"/>
              <a:ea typeface="+mn-ea"/>
            </a:rPr>
          </a:br>
          <a:r>
            <a:rPr lang="ja-JP" altLang="ja-JP" sz="1100">
              <a:effectLst/>
              <a:latin typeface="+mn-ea"/>
              <a:ea typeface="+mn-ea"/>
              <a:cs typeface="+mn-cs"/>
            </a:rPr>
            <a:t>松田町、山北町、南足柄市 ～ </a:t>
          </a:r>
          <a:r>
            <a:rPr lang="ja-JP" altLang="en-US" sz="1100">
              <a:effectLst/>
              <a:latin typeface="+mn-ea"/>
              <a:ea typeface="+mn-ea"/>
              <a:cs typeface="+mn-cs"/>
            </a:rPr>
            <a:t>右軸、</a:t>
          </a:r>
          <a:r>
            <a:rPr lang="ja-JP" altLang="ja-JP" sz="1100" b="1">
              <a:effectLst/>
              <a:latin typeface="+mn-ea"/>
              <a:ea typeface="+mn-ea"/>
              <a:cs typeface="+mn-cs"/>
            </a:rPr>
            <a:t>万人</a:t>
          </a:r>
          <a:endParaRPr lang="ja-JP" altLang="ja-JP" sz="1100" b="1">
            <a:effectLst/>
            <a:latin typeface="+mn-ea"/>
            <a:ea typeface="+mn-ea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latin typeface="+mn-ea"/>
              <a:ea typeface="+mn-ea"/>
            </a:rPr>
            <a:t>開成町、大井町 ～ 左軸、</a:t>
          </a:r>
          <a:r>
            <a:rPr lang="ja-JP" altLang="en-US" sz="1100" b="1">
              <a:latin typeface="+mn-ea"/>
              <a:ea typeface="+mn-ea"/>
            </a:rPr>
            <a:t>千人</a:t>
          </a:r>
          <a:endParaRPr lang="en-US" altLang="ja-JP" sz="1100" b="1">
            <a:latin typeface="+mn-ea"/>
            <a:ea typeface="+mn-ea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effectLst/>
              <a:latin typeface="+mn-lt"/>
              <a:ea typeface="+mn-ea"/>
              <a:cs typeface="+mn-cs"/>
            </a:rPr>
            <a:t>中井町 ～ 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右軸、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千人</a:t>
          </a:r>
          <a:endParaRPr lang="ja-JP" altLang="ja-JP">
            <a:effectLst/>
          </a:endParaRPr>
        </a:p>
        <a:p xmlns:a="http://schemas.openxmlformats.org/drawingml/2006/main">
          <a:pPr>
            <a:lnSpc>
              <a:spcPts val="2000"/>
            </a:lnSpc>
          </a:pPr>
          <a:endParaRPr lang="en-US" altLang="ja-JP" sz="1100" b="1">
            <a:latin typeface="+mn-ea"/>
            <a:ea typeface="+mn-e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258;&#27835;&#20307;\&#38283;&#25104;&#30010;&#12398;&#20154;&#21475;\&#38283;&#25104;&#30010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"/>
      <sheetName val="国勢調査"/>
      <sheetName val="農業"/>
      <sheetName val="観光客"/>
      <sheetName val="幼小中"/>
      <sheetName val="国保"/>
      <sheetName val="後期高齢者"/>
      <sheetName val="要介護"/>
      <sheetName val="変化率出生率 Ｈ28年"/>
      <sheetName val="変化率出生率 過去3年平均"/>
      <sheetName val="町会議員"/>
      <sheetName val="新庁舎事例"/>
    </sheetNames>
    <sheetDataSet>
      <sheetData sheetId="0"/>
      <sheetData sheetId="1"/>
      <sheetData sheetId="2"/>
      <sheetData sheetId="3">
        <row r="3">
          <cell r="AE3" t="str">
            <v>平成16年度</v>
          </cell>
          <cell r="AF3" t="str">
            <v>17年度</v>
          </cell>
          <cell r="AG3" t="str">
            <v>18年度</v>
          </cell>
          <cell r="AH3" t="str">
            <v>19年度</v>
          </cell>
          <cell r="AI3" t="str">
            <v>20年度</v>
          </cell>
          <cell r="AJ3" t="str">
            <v>21年度</v>
          </cell>
          <cell r="AK3" t="str">
            <v>22年度</v>
          </cell>
          <cell r="AL3" t="str">
            <v>23年度</v>
          </cell>
          <cell r="AM3" t="str">
            <v>24年度</v>
          </cell>
          <cell r="AN3" t="str">
            <v>25年度</v>
          </cell>
          <cell r="AO3" t="str">
            <v>26年度</v>
          </cell>
          <cell r="AP3" t="str">
            <v>27年度</v>
          </cell>
          <cell r="AQ3" t="str">
            <v>28年度</v>
          </cell>
          <cell r="AR3" t="str">
            <v>29年度</v>
          </cell>
        </row>
        <row r="4">
          <cell r="AD4" t="str">
            <v>開成町</v>
          </cell>
          <cell r="AE4">
            <v>217</v>
          </cell>
          <cell r="AF4">
            <v>256</v>
          </cell>
          <cell r="AG4">
            <v>221</v>
          </cell>
          <cell r="AH4">
            <v>299</v>
          </cell>
          <cell r="AI4">
            <v>313</v>
          </cell>
          <cell r="AJ4">
            <v>296</v>
          </cell>
          <cell r="AK4">
            <v>272</v>
          </cell>
          <cell r="AL4">
            <v>210</v>
          </cell>
          <cell r="AM4">
            <v>281</v>
          </cell>
          <cell r="AN4">
            <v>266</v>
          </cell>
          <cell r="AO4">
            <v>240</v>
          </cell>
          <cell r="AP4">
            <v>278</v>
          </cell>
          <cell r="AQ4">
            <v>263</v>
          </cell>
          <cell r="AR4">
            <v>254</v>
          </cell>
        </row>
        <row r="5">
          <cell r="AD5" t="str">
            <v>中井町</v>
          </cell>
          <cell r="AH5">
            <v>175</v>
          </cell>
          <cell r="AI5">
            <v>188</v>
          </cell>
          <cell r="AJ5">
            <v>181</v>
          </cell>
          <cell r="AK5">
            <v>167</v>
          </cell>
          <cell r="AL5">
            <v>173</v>
          </cell>
          <cell r="AM5">
            <v>179</v>
          </cell>
          <cell r="AN5">
            <v>154</v>
          </cell>
          <cell r="AO5">
            <v>174</v>
          </cell>
          <cell r="AP5">
            <v>167</v>
          </cell>
          <cell r="AQ5">
            <v>174</v>
          </cell>
          <cell r="AR5">
            <v>148</v>
          </cell>
        </row>
        <row r="6">
          <cell r="AD6" t="str">
            <v>大井町</v>
          </cell>
          <cell r="AH6">
            <v>151</v>
          </cell>
          <cell r="AI6">
            <v>147</v>
          </cell>
          <cell r="AJ6">
            <v>109</v>
          </cell>
          <cell r="AK6">
            <v>119</v>
          </cell>
          <cell r="AL6">
            <v>96</v>
          </cell>
          <cell r="AM6">
            <v>91</v>
          </cell>
          <cell r="AN6">
            <v>70</v>
          </cell>
          <cell r="AO6">
            <v>217</v>
          </cell>
          <cell r="AP6">
            <v>240</v>
          </cell>
          <cell r="AQ6">
            <v>237</v>
          </cell>
          <cell r="AR6">
            <v>221</v>
          </cell>
        </row>
        <row r="7">
          <cell r="AD7" t="str">
            <v>松田町</v>
          </cell>
          <cell r="AH7">
            <v>89.7</v>
          </cell>
          <cell r="AI7">
            <v>81.5</v>
          </cell>
          <cell r="AJ7">
            <v>78.3</v>
          </cell>
          <cell r="AK7">
            <v>66.599999999999994</v>
          </cell>
          <cell r="AL7">
            <v>63.7</v>
          </cell>
          <cell r="AM7">
            <v>59</v>
          </cell>
          <cell r="AN7">
            <v>56.6</v>
          </cell>
          <cell r="AO7">
            <v>55.6</v>
          </cell>
          <cell r="AP7">
            <v>60.2</v>
          </cell>
          <cell r="AQ7">
            <v>67.400000000000006</v>
          </cell>
          <cell r="AR7">
            <v>72.8</v>
          </cell>
        </row>
        <row r="8">
          <cell r="AD8" t="str">
            <v>山北町</v>
          </cell>
          <cell r="AH8">
            <v>143.9</v>
          </cell>
          <cell r="AI8">
            <v>146.5</v>
          </cell>
          <cell r="AJ8">
            <v>143.80000000000001</v>
          </cell>
          <cell r="AK8">
            <v>138.69999999999999</v>
          </cell>
          <cell r="AL8">
            <v>107.6</v>
          </cell>
          <cell r="AM8">
            <v>117.6</v>
          </cell>
          <cell r="AN8">
            <v>162.1</v>
          </cell>
          <cell r="AO8">
            <v>159.9</v>
          </cell>
          <cell r="AP8">
            <v>169.9</v>
          </cell>
          <cell r="AQ8">
            <v>160</v>
          </cell>
          <cell r="AR8">
            <v>164.1</v>
          </cell>
        </row>
        <row r="9">
          <cell r="AD9" t="str">
            <v>南足柄市</v>
          </cell>
          <cell r="AH9">
            <v>108.6</v>
          </cell>
          <cell r="AI9">
            <v>103.7</v>
          </cell>
          <cell r="AJ9">
            <v>94.4</v>
          </cell>
          <cell r="AK9">
            <v>96.9</v>
          </cell>
          <cell r="AL9">
            <v>52.5</v>
          </cell>
          <cell r="AM9">
            <v>62.9</v>
          </cell>
          <cell r="AN9">
            <v>93.4</v>
          </cell>
          <cell r="AO9">
            <v>94.1</v>
          </cell>
          <cell r="AP9">
            <v>75.7</v>
          </cell>
          <cell r="AQ9">
            <v>87</v>
          </cell>
          <cell r="AR9">
            <v>89.7</v>
          </cell>
        </row>
        <row r="10">
          <cell r="AD10" t="str">
            <v>小田原市</v>
          </cell>
          <cell r="AH10">
            <v>51.83</v>
          </cell>
          <cell r="AI10">
            <v>51.91</v>
          </cell>
          <cell r="AJ10">
            <v>52.05</v>
          </cell>
          <cell r="AK10">
            <v>50.4</v>
          </cell>
          <cell r="AL10">
            <v>42.46</v>
          </cell>
          <cell r="AM10">
            <v>43.7</v>
          </cell>
          <cell r="AN10">
            <v>46.5</v>
          </cell>
          <cell r="AO10">
            <v>45.14</v>
          </cell>
          <cell r="AP10">
            <v>45.38</v>
          </cell>
          <cell r="AQ10">
            <v>59.43</v>
          </cell>
          <cell r="AR10">
            <v>61.15</v>
          </cell>
        </row>
        <row r="11">
          <cell r="AD11" t="str">
            <v>箱根町</v>
          </cell>
          <cell r="AH11">
            <v>202.62</v>
          </cell>
          <cell r="AI11">
            <v>206.77</v>
          </cell>
          <cell r="AJ11">
            <v>196.49</v>
          </cell>
          <cell r="AK11">
            <v>200.36</v>
          </cell>
          <cell r="AL11">
            <v>176.71</v>
          </cell>
          <cell r="AM11">
            <v>194.38</v>
          </cell>
          <cell r="AN11">
            <v>208.57</v>
          </cell>
          <cell r="AO11">
            <v>211.9</v>
          </cell>
          <cell r="AP11">
            <v>173.76</v>
          </cell>
          <cell r="AQ11">
            <v>195.65</v>
          </cell>
          <cell r="AR11">
            <v>215.2</v>
          </cell>
        </row>
        <row r="12">
          <cell r="AD12" t="str">
            <v>神奈川県</v>
          </cell>
          <cell r="AE12">
            <v>159.23699999999999</v>
          </cell>
          <cell r="AF12">
            <v>161.15799999999999</v>
          </cell>
          <cell r="AG12">
            <v>165.08600000000001</v>
          </cell>
          <cell r="AH12">
            <v>169.994</v>
          </cell>
          <cell r="AI12">
            <v>171.18600000000001</v>
          </cell>
          <cell r="AJ12">
            <v>183.566</v>
          </cell>
          <cell r="AK12">
            <v>174.18600000000001</v>
          </cell>
          <cell r="AL12">
            <v>151.96700000000001</v>
          </cell>
          <cell r="AM12">
            <v>173.48400000000001</v>
          </cell>
          <cell r="AN12">
            <v>184.59399999999999</v>
          </cell>
          <cell r="AO12">
            <v>184.10499999999999</v>
          </cell>
          <cell r="AP12">
            <v>192.97300000000001</v>
          </cell>
          <cell r="AQ12">
            <v>190.27099999999999</v>
          </cell>
          <cell r="AR12">
            <v>200.69399999999999</v>
          </cell>
        </row>
        <row r="13">
          <cell r="AD13" t="str">
            <v>訪日外国人</v>
          </cell>
          <cell r="AE13">
            <v>61.4</v>
          </cell>
          <cell r="AF13">
            <v>67.3</v>
          </cell>
          <cell r="AG13">
            <v>73.3</v>
          </cell>
          <cell r="AH13">
            <v>83.5</v>
          </cell>
          <cell r="AI13">
            <v>83.5</v>
          </cell>
          <cell r="AJ13">
            <v>67.900000000000006</v>
          </cell>
          <cell r="AK13">
            <v>86.1</v>
          </cell>
          <cell r="AL13">
            <v>62.2</v>
          </cell>
          <cell r="AM13">
            <v>83.6</v>
          </cell>
          <cell r="AN13">
            <v>103.6</v>
          </cell>
          <cell r="AO13">
            <v>134.1</v>
          </cell>
          <cell r="AP13">
            <v>197.4</v>
          </cell>
          <cell r="AQ13">
            <v>240.4</v>
          </cell>
          <cell r="AR13">
            <v>286.89999999999998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80" zoomScaleNormal="80" workbookViewId="0">
      <selection activeCell="AF29" sqref="AF29"/>
    </sheetView>
  </sheetViews>
  <sheetFormatPr defaultColWidth="2.625" defaultRowHeight="15.75" customHeight="1"/>
  <cols>
    <col min="1" max="1" width="2.625" style="8"/>
    <col min="2" max="2" width="9.625" style="8" bestFit="1" customWidth="1"/>
    <col min="3" max="5" width="8.125" style="8" customWidth="1"/>
    <col min="6" max="16" width="9.125" style="8" customWidth="1"/>
    <col min="17" max="17" width="14.625" style="8" bestFit="1" customWidth="1"/>
    <col min="18" max="16384" width="2.625" style="8"/>
  </cols>
  <sheetData>
    <row r="1" spans="1:17" s="1" customFormat="1" ht="14.25">
      <c r="B1" s="3" t="s">
        <v>0</v>
      </c>
      <c r="C1" s="3"/>
      <c r="M1" s="1" t="s">
        <v>34</v>
      </c>
      <c r="P1" s="2" t="s">
        <v>33</v>
      </c>
    </row>
    <row r="2" spans="1:17" s="3" customFormat="1" ht="15.75" customHeight="1"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N2" s="29" t="s">
        <v>12</v>
      </c>
      <c r="O2" s="29" t="s">
        <v>13</v>
      </c>
      <c r="P2" s="29" t="s">
        <v>14</v>
      </c>
    </row>
    <row r="3" spans="1:17" s="3" customFormat="1" ht="15.75" customHeight="1">
      <c r="B3" s="28" t="s">
        <v>15</v>
      </c>
      <c r="C3" s="25">
        <f>+C15</f>
        <v>217</v>
      </c>
      <c r="D3" s="25">
        <f t="shared" ref="D3:P6" si="0">+D15</f>
        <v>256</v>
      </c>
      <c r="E3" s="25">
        <f t="shared" si="0"/>
        <v>221</v>
      </c>
      <c r="F3" s="25">
        <f t="shared" si="0"/>
        <v>299</v>
      </c>
      <c r="G3" s="25">
        <f t="shared" si="0"/>
        <v>313</v>
      </c>
      <c r="H3" s="25">
        <f t="shared" si="0"/>
        <v>296</v>
      </c>
      <c r="I3" s="25">
        <f t="shared" si="0"/>
        <v>272</v>
      </c>
      <c r="J3" s="25">
        <f t="shared" si="0"/>
        <v>210</v>
      </c>
      <c r="K3" s="25">
        <f t="shared" si="0"/>
        <v>281</v>
      </c>
      <c r="L3" s="25">
        <f t="shared" si="0"/>
        <v>266</v>
      </c>
      <c r="M3" s="25">
        <f t="shared" si="0"/>
        <v>240</v>
      </c>
      <c r="N3" s="25">
        <f t="shared" si="0"/>
        <v>278</v>
      </c>
      <c r="O3" s="25">
        <f t="shared" si="0"/>
        <v>263</v>
      </c>
      <c r="P3" s="25">
        <f t="shared" si="0"/>
        <v>254</v>
      </c>
    </row>
    <row r="4" spans="1:17" s="3" customFormat="1" ht="15.75" customHeight="1">
      <c r="B4" s="24" t="s">
        <v>17</v>
      </c>
      <c r="C4" s="26"/>
      <c r="D4" s="26"/>
      <c r="E4" s="26"/>
      <c r="F4" s="25">
        <f t="shared" si="0"/>
        <v>175</v>
      </c>
      <c r="G4" s="25">
        <f t="shared" si="0"/>
        <v>188</v>
      </c>
      <c r="H4" s="25">
        <f t="shared" si="0"/>
        <v>181</v>
      </c>
      <c r="I4" s="25">
        <f t="shared" si="0"/>
        <v>167</v>
      </c>
      <c r="J4" s="25">
        <f t="shared" si="0"/>
        <v>173</v>
      </c>
      <c r="K4" s="25">
        <f t="shared" si="0"/>
        <v>179</v>
      </c>
      <c r="L4" s="25">
        <f t="shared" si="0"/>
        <v>154</v>
      </c>
      <c r="M4" s="25">
        <f t="shared" si="0"/>
        <v>174</v>
      </c>
      <c r="N4" s="25">
        <f t="shared" si="0"/>
        <v>167</v>
      </c>
      <c r="O4" s="25">
        <f t="shared" si="0"/>
        <v>174</v>
      </c>
      <c r="P4" s="25">
        <f t="shared" si="0"/>
        <v>148</v>
      </c>
    </row>
    <row r="5" spans="1:17" s="3" customFormat="1" ht="15.75" customHeight="1">
      <c r="B5" s="24" t="s">
        <v>18</v>
      </c>
      <c r="C5" s="26"/>
      <c r="D5" s="26"/>
      <c r="E5" s="26"/>
      <c r="F5" s="25">
        <f t="shared" si="0"/>
        <v>151</v>
      </c>
      <c r="G5" s="25">
        <f t="shared" si="0"/>
        <v>147</v>
      </c>
      <c r="H5" s="25">
        <f t="shared" si="0"/>
        <v>109</v>
      </c>
      <c r="I5" s="25">
        <f t="shared" si="0"/>
        <v>119</v>
      </c>
      <c r="J5" s="25">
        <f t="shared" si="0"/>
        <v>96</v>
      </c>
      <c r="K5" s="25">
        <f t="shared" si="0"/>
        <v>91</v>
      </c>
      <c r="L5" s="25">
        <f t="shared" si="0"/>
        <v>70</v>
      </c>
      <c r="M5" s="25">
        <f t="shared" si="0"/>
        <v>217</v>
      </c>
      <c r="N5" s="25">
        <f t="shared" si="0"/>
        <v>240</v>
      </c>
      <c r="O5" s="25">
        <f t="shared" si="0"/>
        <v>237</v>
      </c>
      <c r="P5" s="25">
        <f t="shared" si="0"/>
        <v>221</v>
      </c>
    </row>
    <row r="6" spans="1:17" s="3" customFormat="1" ht="15.75" customHeight="1">
      <c r="B6" s="24" t="s">
        <v>19</v>
      </c>
      <c r="C6" s="26"/>
      <c r="D6" s="26"/>
      <c r="E6" s="26"/>
      <c r="F6" s="25">
        <f>+F18*10</f>
        <v>897</v>
      </c>
      <c r="G6" s="25">
        <f t="shared" ref="G6:P9" si="1">+G18*10</f>
        <v>815</v>
      </c>
      <c r="H6" s="25">
        <f t="shared" si="1"/>
        <v>783</v>
      </c>
      <c r="I6" s="25">
        <f t="shared" si="1"/>
        <v>666</v>
      </c>
      <c r="J6" s="25">
        <f t="shared" si="1"/>
        <v>637</v>
      </c>
      <c r="K6" s="25">
        <f t="shared" si="1"/>
        <v>590</v>
      </c>
      <c r="L6" s="25">
        <f t="shared" si="1"/>
        <v>566</v>
      </c>
      <c r="M6" s="25">
        <f t="shared" si="1"/>
        <v>556</v>
      </c>
      <c r="N6" s="25">
        <f t="shared" si="1"/>
        <v>602</v>
      </c>
      <c r="O6" s="25">
        <f t="shared" si="1"/>
        <v>674</v>
      </c>
      <c r="P6" s="25">
        <f t="shared" si="1"/>
        <v>728</v>
      </c>
    </row>
    <row r="7" spans="1:17" s="3" customFormat="1" ht="15.75" customHeight="1">
      <c r="B7" s="24" t="s">
        <v>21</v>
      </c>
      <c r="C7" s="26"/>
      <c r="D7" s="26"/>
      <c r="E7" s="26"/>
      <c r="F7" s="27">
        <f>+F19*10</f>
        <v>1439</v>
      </c>
      <c r="G7" s="27">
        <f t="shared" si="1"/>
        <v>1465</v>
      </c>
      <c r="H7" s="27">
        <f t="shared" si="1"/>
        <v>1438</v>
      </c>
      <c r="I7" s="27">
        <f t="shared" si="1"/>
        <v>1387</v>
      </c>
      <c r="J7" s="27">
        <f t="shared" si="1"/>
        <v>1076</v>
      </c>
      <c r="K7" s="27">
        <f t="shared" si="1"/>
        <v>1176</v>
      </c>
      <c r="L7" s="27">
        <f t="shared" si="1"/>
        <v>1621</v>
      </c>
      <c r="M7" s="27">
        <f t="shared" si="1"/>
        <v>1599</v>
      </c>
      <c r="N7" s="27">
        <f t="shared" si="1"/>
        <v>1699</v>
      </c>
      <c r="O7" s="27">
        <f t="shared" si="1"/>
        <v>1600</v>
      </c>
      <c r="P7" s="27">
        <f t="shared" si="1"/>
        <v>1641</v>
      </c>
    </row>
    <row r="8" spans="1:17" s="3" customFormat="1" ht="15.75" customHeight="1">
      <c r="B8" s="24" t="s">
        <v>22</v>
      </c>
      <c r="C8" s="26"/>
      <c r="D8" s="26"/>
      <c r="E8" s="26"/>
      <c r="F8" s="27">
        <f>+F20*10</f>
        <v>1086</v>
      </c>
      <c r="G8" s="27">
        <f t="shared" si="1"/>
        <v>1037</v>
      </c>
      <c r="H8" s="27">
        <f t="shared" si="1"/>
        <v>944</v>
      </c>
      <c r="I8" s="27">
        <f t="shared" si="1"/>
        <v>969</v>
      </c>
      <c r="J8" s="27">
        <f t="shared" si="1"/>
        <v>525</v>
      </c>
      <c r="K8" s="27">
        <f t="shared" si="1"/>
        <v>629</v>
      </c>
      <c r="L8" s="27">
        <f t="shared" si="1"/>
        <v>934</v>
      </c>
      <c r="M8" s="27">
        <f t="shared" si="1"/>
        <v>941</v>
      </c>
      <c r="N8" s="27">
        <f t="shared" si="1"/>
        <v>757</v>
      </c>
      <c r="O8" s="27">
        <f t="shared" si="1"/>
        <v>870</v>
      </c>
      <c r="P8" s="27">
        <f t="shared" si="1"/>
        <v>897</v>
      </c>
    </row>
    <row r="9" spans="1:17" s="3" customFormat="1" ht="15.75" customHeight="1">
      <c r="B9" s="24" t="s">
        <v>23</v>
      </c>
      <c r="C9" s="26"/>
      <c r="D9" s="26"/>
      <c r="E9" s="26"/>
      <c r="F9" s="27">
        <f>+F21*100</f>
        <v>5183</v>
      </c>
      <c r="G9" s="27">
        <f t="shared" ref="G9:P12" si="2">+G21*100</f>
        <v>5191</v>
      </c>
      <c r="H9" s="27">
        <f t="shared" si="2"/>
        <v>5205</v>
      </c>
      <c r="I9" s="27">
        <f t="shared" si="2"/>
        <v>5040</v>
      </c>
      <c r="J9" s="27">
        <f t="shared" si="2"/>
        <v>4246</v>
      </c>
      <c r="K9" s="27">
        <f t="shared" si="2"/>
        <v>4370</v>
      </c>
      <c r="L9" s="27">
        <f t="shared" si="2"/>
        <v>4650</v>
      </c>
      <c r="M9" s="27">
        <f t="shared" si="2"/>
        <v>4514</v>
      </c>
      <c r="N9" s="27">
        <f t="shared" si="2"/>
        <v>4538</v>
      </c>
      <c r="O9" s="27">
        <f t="shared" si="2"/>
        <v>5943</v>
      </c>
      <c r="P9" s="27">
        <f t="shared" si="2"/>
        <v>6115</v>
      </c>
    </row>
    <row r="10" spans="1:17" s="3" customFormat="1" ht="15.75" customHeight="1">
      <c r="B10" s="24" t="s">
        <v>25</v>
      </c>
      <c r="C10" s="26"/>
      <c r="D10" s="26"/>
      <c r="E10" s="26"/>
      <c r="F10" s="27">
        <f>+F22*100</f>
        <v>20262</v>
      </c>
      <c r="G10" s="27">
        <f t="shared" si="2"/>
        <v>20677</v>
      </c>
      <c r="H10" s="27">
        <f t="shared" si="2"/>
        <v>19649</v>
      </c>
      <c r="I10" s="27">
        <f t="shared" si="2"/>
        <v>20036</v>
      </c>
      <c r="J10" s="27">
        <f t="shared" si="2"/>
        <v>17671</v>
      </c>
      <c r="K10" s="27">
        <f t="shared" si="2"/>
        <v>19438</v>
      </c>
      <c r="L10" s="27">
        <f t="shared" si="2"/>
        <v>20857</v>
      </c>
      <c r="M10" s="27">
        <f t="shared" si="2"/>
        <v>21190</v>
      </c>
      <c r="N10" s="27">
        <f t="shared" si="2"/>
        <v>17376</v>
      </c>
      <c r="O10" s="27">
        <f t="shared" si="2"/>
        <v>19565</v>
      </c>
      <c r="P10" s="27">
        <f t="shared" si="2"/>
        <v>21520</v>
      </c>
    </row>
    <row r="11" spans="1:17" s="3" customFormat="1" ht="15.75" customHeight="1">
      <c r="B11" s="24" t="s">
        <v>26</v>
      </c>
      <c r="C11" s="26"/>
      <c r="D11" s="26"/>
      <c r="E11" s="26"/>
      <c r="F11" s="27">
        <f>+F23*1000</f>
        <v>169994</v>
      </c>
      <c r="G11" s="27">
        <f t="shared" ref="G11:P11" si="3">+G23*1000</f>
        <v>171186</v>
      </c>
      <c r="H11" s="27">
        <f t="shared" si="3"/>
        <v>183566</v>
      </c>
      <c r="I11" s="27">
        <f t="shared" si="3"/>
        <v>174186</v>
      </c>
      <c r="J11" s="27">
        <f t="shared" si="3"/>
        <v>151967</v>
      </c>
      <c r="K11" s="27">
        <f t="shared" si="3"/>
        <v>173484</v>
      </c>
      <c r="L11" s="27">
        <f t="shared" si="3"/>
        <v>184594</v>
      </c>
      <c r="M11" s="27">
        <f t="shared" si="3"/>
        <v>184105</v>
      </c>
      <c r="N11" s="27">
        <f t="shared" si="3"/>
        <v>192973</v>
      </c>
      <c r="O11" s="27">
        <f t="shared" si="3"/>
        <v>190271</v>
      </c>
      <c r="P11" s="27">
        <f t="shared" si="3"/>
        <v>200694</v>
      </c>
    </row>
    <row r="12" spans="1:17" s="3" customFormat="1" ht="15.75" customHeight="1">
      <c r="B12" s="24" t="s">
        <v>28</v>
      </c>
      <c r="C12" s="26"/>
      <c r="D12" s="26"/>
      <c r="E12" s="26"/>
      <c r="F12" s="27">
        <f>+F24*100</f>
        <v>8350</v>
      </c>
      <c r="G12" s="27">
        <f t="shared" si="2"/>
        <v>8350</v>
      </c>
      <c r="H12" s="27">
        <f t="shared" si="2"/>
        <v>6790.0000000000009</v>
      </c>
      <c r="I12" s="27">
        <f t="shared" si="2"/>
        <v>8610</v>
      </c>
      <c r="J12" s="27">
        <f t="shared" si="2"/>
        <v>6220</v>
      </c>
      <c r="K12" s="27">
        <f t="shared" si="2"/>
        <v>8360</v>
      </c>
      <c r="L12" s="27">
        <f t="shared" si="2"/>
        <v>10360</v>
      </c>
      <c r="M12" s="27">
        <f t="shared" si="2"/>
        <v>13410</v>
      </c>
      <c r="N12" s="27">
        <f t="shared" si="2"/>
        <v>19740</v>
      </c>
      <c r="O12" s="27">
        <f t="shared" si="2"/>
        <v>24040</v>
      </c>
      <c r="P12" s="27">
        <f t="shared" si="2"/>
        <v>28689.999999999996</v>
      </c>
    </row>
    <row r="13" spans="1:17" s="3" customFormat="1" ht="15.75" customHeight="1">
      <c r="N13" s="4"/>
      <c r="O13" s="5"/>
      <c r="P13" s="6"/>
    </row>
    <row r="14" spans="1:17" s="3" customFormat="1" ht="14.25">
      <c r="C14" s="7" t="s">
        <v>1</v>
      </c>
      <c r="D14" s="7" t="s">
        <v>2</v>
      </c>
      <c r="E14" s="7" t="s">
        <v>3</v>
      </c>
      <c r="F14" s="7" t="s">
        <v>4</v>
      </c>
      <c r="G14" s="7" t="s">
        <v>5</v>
      </c>
      <c r="H14" s="7" t="s">
        <v>6</v>
      </c>
      <c r="I14" s="7" t="s">
        <v>7</v>
      </c>
      <c r="J14" s="7" t="s">
        <v>8</v>
      </c>
      <c r="K14" s="7" t="s">
        <v>9</v>
      </c>
      <c r="L14" s="7" t="s">
        <v>10</v>
      </c>
      <c r="M14" s="7" t="s">
        <v>11</v>
      </c>
      <c r="N14" s="7" t="s">
        <v>12</v>
      </c>
      <c r="O14" s="7" t="s">
        <v>13</v>
      </c>
      <c r="P14" s="7" t="s">
        <v>14</v>
      </c>
    </row>
    <row r="15" spans="1:17" ht="15.75" customHeight="1">
      <c r="A15" s="9"/>
      <c r="B15" s="8" t="s">
        <v>15</v>
      </c>
      <c r="C15" s="17">
        <v>217</v>
      </c>
      <c r="D15" s="17">
        <v>256</v>
      </c>
      <c r="E15" s="17">
        <v>221</v>
      </c>
      <c r="F15" s="17">
        <v>299</v>
      </c>
      <c r="G15" s="18">
        <v>313</v>
      </c>
      <c r="H15" s="17">
        <v>296</v>
      </c>
      <c r="I15" s="17">
        <v>272</v>
      </c>
      <c r="J15" s="19">
        <v>210</v>
      </c>
      <c r="K15" s="19">
        <v>281</v>
      </c>
      <c r="L15" s="17">
        <v>266</v>
      </c>
      <c r="M15" s="17">
        <v>240</v>
      </c>
      <c r="N15" s="17">
        <v>278</v>
      </c>
      <c r="O15" s="17">
        <v>263</v>
      </c>
      <c r="P15" s="17">
        <v>254</v>
      </c>
      <c r="Q15" s="10" t="s">
        <v>16</v>
      </c>
    </row>
    <row r="16" spans="1:17" ht="15.75" customHeight="1">
      <c r="A16" s="9"/>
      <c r="B16" s="8" t="s">
        <v>17</v>
      </c>
      <c r="C16" s="17"/>
      <c r="D16" s="17"/>
      <c r="E16" s="17"/>
      <c r="F16" s="17">
        <v>175</v>
      </c>
      <c r="G16" s="18">
        <v>188</v>
      </c>
      <c r="H16" s="17">
        <v>181</v>
      </c>
      <c r="I16" s="17">
        <v>167</v>
      </c>
      <c r="J16" s="19">
        <v>173</v>
      </c>
      <c r="K16" s="19">
        <v>179</v>
      </c>
      <c r="L16" s="17">
        <v>154</v>
      </c>
      <c r="M16" s="17">
        <v>174</v>
      </c>
      <c r="N16" s="17">
        <v>167</v>
      </c>
      <c r="O16" s="17">
        <v>174</v>
      </c>
      <c r="P16" s="19">
        <v>148</v>
      </c>
      <c r="Q16" s="10" t="s">
        <v>16</v>
      </c>
    </row>
    <row r="17" spans="1:17" s="11" customFormat="1" ht="15.75" customHeight="1">
      <c r="A17" s="12"/>
      <c r="B17" s="8" t="s">
        <v>18</v>
      </c>
      <c r="C17" s="17"/>
      <c r="D17" s="17"/>
      <c r="E17" s="17"/>
      <c r="F17" s="17">
        <v>151</v>
      </c>
      <c r="G17" s="17">
        <v>147</v>
      </c>
      <c r="H17" s="17">
        <v>109</v>
      </c>
      <c r="I17" s="17">
        <v>119</v>
      </c>
      <c r="J17" s="19">
        <v>96</v>
      </c>
      <c r="K17" s="19">
        <v>91</v>
      </c>
      <c r="L17" s="17">
        <v>70</v>
      </c>
      <c r="M17" s="17">
        <v>217</v>
      </c>
      <c r="N17" s="18">
        <v>240</v>
      </c>
      <c r="O17" s="17">
        <v>237</v>
      </c>
      <c r="P17" s="19">
        <v>221</v>
      </c>
      <c r="Q17" s="10" t="s">
        <v>16</v>
      </c>
    </row>
    <row r="18" spans="1:17" ht="15.75" customHeight="1">
      <c r="A18" s="9"/>
      <c r="B18" s="8" t="s">
        <v>19</v>
      </c>
      <c r="C18" s="17"/>
      <c r="D18" s="17"/>
      <c r="E18" s="17"/>
      <c r="F18" s="18">
        <v>89.7</v>
      </c>
      <c r="G18" s="17">
        <v>81.5</v>
      </c>
      <c r="H18" s="17">
        <v>78.3</v>
      </c>
      <c r="I18" s="17">
        <v>66.599999999999994</v>
      </c>
      <c r="J18" s="19">
        <v>63.7</v>
      </c>
      <c r="K18" s="19">
        <v>59</v>
      </c>
      <c r="L18" s="17">
        <v>56.6</v>
      </c>
      <c r="M18" s="17">
        <v>55.6</v>
      </c>
      <c r="N18" s="17">
        <v>60.2</v>
      </c>
      <c r="O18" s="17">
        <v>67.400000000000006</v>
      </c>
      <c r="P18" s="19">
        <v>72.8</v>
      </c>
      <c r="Q18" s="10" t="s">
        <v>20</v>
      </c>
    </row>
    <row r="19" spans="1:17" ht="15.75" customHeight="1">
      <c r="A19" s="9"/>
      <c r="B19" s="8" t="s">
        <v>21</v>
      </c>
      <c r="C19" s="17"/>
      <c r="D19" s="17"/>
      <c r="E19" s="17"/>
      <c r="F19" s="17">
        <v>143.9</v>
      </c>
      <c r="G19" s="17">
        <v>146.5</v>
      </c>
      <c r="H19" s="17">
        <v>143.80000000000001</v>
      </c>
      <c r="I19" s="17">
        <v>138.69999999999999</v>
      </c>
      <c r="J19" s="19">
        <v>107.6</v>
      </c>
      <c r="K19" s="19">
        <v>117.6</v>
      </c>
      <c r="L19" s="17">
        <v>162.1</v>
      </c>
      <c r="M19" s="17">
        <v>159.9</v>
      </c>
      <c r="N19" s="18">
        <v>169.9</v>
      </c>
      <c r="O19" s="17">
        <v>160</v>
      </c>
      <c r="P19" s="19">
        <v>164.1</v>
      </c>
      <c r="Q19" s="10" t="s">
        <v>20</v>
      </c>
    </row>
    <row r="20" spans="1:17" ht="15.75" customHeight="1">
      <c r="A20" s="9"/>
      <c r="B20" s="8" t="s">
        <v>22</v>
      </c>
      <c r="C20" s="17"/>
      <c r="D20" s="17"/>
      <c r="E20" s="17"/>
      <c r="F20" s="18">
        <v>108.6</v>
      </c>
      <c r="G20" s="17">
        <v>103.7</v>
      </c>
      <c r="H20" s="17">
        <v>94.4</v>
      </c>
      <c r="I20" s="17">
        <v>96.9</v>
      </c>
      <c r="J20" s="19">
        <v>52.5</v>
      </c>
      <c r="K20" s="19">
        <v>62.9</v>
      </c>
      <c r="L20" s="17">
        <v>93.4</v>
      </c>
      <c r="M20" s="17">
        <v>94.1</v>
      </c>
      <c r="N20" s="17">
        <v>75.7</v>
      </c>
      <c r="O20" s="17">
        <v>87</v>
      </c>
      <c r="P20" s="19">
        <v>89.7</v>
      </c>
      <c r="Q20" s="10" t="s">
        <v>20</v>
      </c>
    </row>
    <row r="21" spans="1:17" ht="15.75" customHeight="1">
      <c r="A21" s="9"/>
      <c r="B21" s="8" t="s">
        <v>23</v>
      </c>
      <c r="C21" s="17"/>
      <c r="D21" s="17"/>
      <c r="E21" s="17"/>
      <c r="F21" s="17">
        <v>51.83</v>
      </c>
      <c r="G21" s="17">
        <v>51.91</v>
      </c>
      <c r="H21" s="17">
        <v>52.05</v>
      </c>
      <c r="I21" s="17">
        <v>50.4</v>
      </c>
      <c r="J21" s="19">
        <v>42.46</v>
      </c>
      <c r="K21" s="19">
        <f>4370/100</f>
        <v>43.7</v>
      </c>
      <c r="L21" s="17">
        <f>4650/100</f>
        <v>46.5</v>
      </c>
      <c r="M21" s="17">
        <f>4514/100</f>
        <v>45.14</v>
      </c>
      <c r="N21" s="17">
        <f>4538/100</f>
        <v>45.38</v>
      </c>
      <c r="O21" s="18">
        <v>59.43</v>
      </c>
      <c r="P21" s="19">
        <v>61.15</v>
      </c>
      <c r="Q21" s="10" t="s">
        <v>24</v>
      </c>
    </row>
    <row r="22" spans="1:17" ht="15.75" customHeight="1">
      <c r="A22" s="9"/>
      <c r="B22" s="8" t="s">
        <v>25</v>
      </c>
      <c r="C22" s="17"/>
      <c r="D22" s="17"/>
      <c r="E22" s="17"/>
      <c r="F22" s="17">
        <v>202.62</v>
      </c>
      <c r="G22" s="17">
        <v>206.77</v>
      </c>
      <c r="H22" s="17">
        <v>196.49</v>
      </c>
      <c r="I22" s="17">
        <v>200.36</v>
      </c>
      <c r="J22" s="19">
        <v>176.71</v>
      </c>
      <c r="K22" s="19">
        <v>194.38</v>
      </c>
      <c r="L22" s="17">
        <v>208.57</v>
      </c>
      <c r="M22" s="17">
        <v>211.9</v>
      </c>
      <c r="N22" s="17">
        <v>173.76</v>
      </c>
      <c r="O22" s="19">
        <v>195.65</v>
      </c>
      <c r="P22" s="19">
        <v>215.2</v>
      </c>
      <c r="Q22" s="10" t="s">
        <v>24</v>
      </c>
    </row>
    <row r="23" spans="1:17" ht="15.75" customHeight="1">
      <c r="A23" s="9"/>
      <c r="B23" s="8" t="s">
        <v>26</v>
      </c>
      <c r="C23" s="20">
        <v>159.23699999999999</v>
      </c>
      <c r="D23" s="21">
        <v>161.15799999999999</v>
      </c>
      <c r="E23" s="20">
        <v>165.08600000000001</v>
      </c>
      <c r="F23" s="20">
        <v>169.994</v>
      </c>
      <c r="G23" s="20">
        <v>171.18600000000001</v>
      </c>
      <c r="H23" s="20">
        <v>183.566</v>
      </c>
      <c r="I23" s="20">
        <v>174.18600000000001</v>
      </c>
      <c r="J23" s="22">
        <v>151.96700000000001</v>
      </c>
      <c r="K23" s="22">
        <v>173.48400000000001</v>
      </c>
      <c r="L23" s="20">
        <v>184.59399999999999</v>
      </c>
      <c r="M23" s="20">
        <v>184.10499999999999</v>
      </c>
      <c r="N23" s="22">
        <v>192.97300000000001</v>
      </c>
      <c r="O23" s="20">
        <v>190.27099999999999</v>
      </c>
      <c r="P23" s="18">
        <v>200.69399999999999</v>
      </c>
      <c r="Q23" s="10" t="s">
        <v>27</v>
      </c>
    </row>
    <row r="24" spans="1:17" ht="15.75" customHeight="1">
      <c r="A24" s="9"/>
      <c r="B24" s="8" t="s">
        <v>28</v>
      </c>
      <c r="C24" s="20">
        <v>61.4</v>
      </c>
      <c r="D24" s="21">
        <v>67.3</v>
      </c>
      <c r="E24" s="20">
        <v>73.3</v>
      </c>
      <c r="F24" s="20">
        <v>83.5</v>
      </c>
      <c r="G24" s="20">
        <v>83.5</v>
      </c>
      <c r="H24" s="20">
        <v>67.900000000000006</v>
      </c>
      <c r="I24" s="20">
        <v>86.1</v>
      </c>
      <c r="J24" s="22">
        <v>62.2</v>
      </c>
      <c r="K24" s="22">
        <v>83.6</v>
      </c>
      <c r="L24" s="20">
        <v>103.6</v>
      </c>
      <c r="M24" s="20">
        <v>134.1</v>
      </c>
      <c r="N24" s="20">
        <v>197.4</v>
      </c>
      <c r="O24" s="23">
        <v>240.4</v>
      </c>
      <c r="P24" s="17">
        <v>286.89999999999998</v>
      </c>
      <c r="Q24" s="10" t="s">
        <v>24</v>
      </c>
    </row>
    <row r="25" spans="1:17" ht="15.75" customHeight="1">
      <c r="A25" s="9"/>
      <c r="B25" s="13"/>
      <c r="C25" s="13"/>
      <c r="D25" s="13"/>
      <c r="E25" s="13"/>
      <c r="F25" s="13"/>
      <c r="G25" s="13"/>
      <c r="H25" s="13"/>
      <c r="I25" s="11"/>
      <c r="J25" s="14" t="s">
        <v>29</v>
      </c>
      <c r="K25" s="13"/>
      <c r="L25" s="13"/>
      <c r="N25" s="14" t="s">
        <v>30</v>
      </c>
      <c r="O25" s="11"/>
      <c r="P25" s="11"/>
      <c r="Q25" s="11"/>
    </row>
    <row r="26" spans="1:17" ht="15.75" customHeight="1">
      <c r="A26" s="9"/>
      <c r="J26" s="14" t="s">
        <v>31</v>
      </c>
      <c r="N26" s="15" t="s">
        <v>32</v>
      </c>
    </row>
    <row r="36" spans="1:2" ht="15.75" customHeight="1">
      <c r="A36" s="5"/>
    </row>
    <row r="37" spans="1:2" ht="15.75" customHeight="1">
      <c r="A37" s="5"/>
    </row>
    <row r="38" spans="1:2" ht="15.75" customHeight="1">
      <c r="A38" s="5"/>
    </row>
    <row r="39" spans="1:2" ht="15.75" customHeight="1">
      <c r="A39" s="5"/>
    </row>
    <row r="40" spans="1:2" ht="15.75" customHeight="1">
      <c r="A40" s="5"/>
    </row>
    <row r="41" spans="1:2" ht="15.75" customHeight="1">
      <c r="A41" s="5"/>
    </row>
    <row r="42" spans="1:2" ht="15.75" customHeight="1">
      <c r="A42" s="5"/>
    </row>
    <row r="43" spans="1:2" ht="15.75" customHeight="1">
      <c r="A43" s="5"/>
    </row>
    <row r="44" spans="1:2" ht="15.75" customHeight="1">
      <c r="A44" s="5"/>
    </row>
    <row r="45" spans="1:2" ht="15.75" customHeight="1">
      <c r="A45" s="5"/>
      <c r="B45" s="5"/>
    </row>
    <row r="46" spans="1:2" ht="15.75" customHeight="1">
      <c r="A46" s="5"/>
      <c r="B46" s="5"/>
    </row>
    <row r="47" spans="1:2" ht="15.75" customHeight="1">
      <c r="B47" s="5"/>
    </row>
    <row r="48" spans="1:2" ht="15.75" customHeight="1">
      <c r="B48" s="5"/>
    </row>
    <row r="49" spans="2:2" ht="15.75" customHeight="1">
      <c r="B49" s="5"/>
    </row>
    <row r="50" spans="2:2" ht="15.75" customHeight="1">
      <c r="B50" s="5"/>
    </row>
    <row r="51" spans="2:2" ht="15.75" customHeight="1">
      <c r="B51" s="16"/>
    </row>
    <row r="52" spans="2:2" ht="15.75" customHeight="1">
      <c r="B52" s="5"/>
    </row>
    <row r="53" spans="2:2" ht="15.75" customHeight="1">
      <c r="B53" s="5"/>
    </row>
    <row r="54" spans="2:2" ht="15.75" customHeight="1">
      <c r="B54" s="5"/>
    </row>
    <row r="55" spans="2:2" ht="15.75" customHeight="1">
      <c r="B55" s="5"/>
    </row>
  </sheetData>
  <phoneticPr fontId="3"/>
  <pageMargins left="0.70866141732283472" right="0.70866141732283472" top="0.74803149606299213" bottom="0.74803149606299213" header="0.31496062992125984" footer="0.31496062992125984"/>
  <pageSetup paperSize="9" scale="56" firstPageNumber="41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2018-08-02T13:42:30Z</dcterms:created>
  <dcterms:modified xsi:type="dcterms:W3CDTF">2018-08-02T13:57:36Z</dcterms:modified>
</cp:coreProperties>
</file>